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entapublica\Desktop\1ER TRIM 2022\DISCPLINA FINANCIERA\EXCEL\"/>
    </mc:Choice>
  </mc:AlternateContent>
  <xr:revisionPtr revIDLastSave="0" documentId="13_ncr:1_{B90B355D-C94F-4166-B093-BB99D7FDDE31}" xr6:coauthVersionLast="47" xr6:coauthVersionMax="47" xr10:uidLastSave="{00000000-0000-0000-0000-000000000000}"/>
  <bookViews>
    <workbookView xWindow="-108" yWindow="-108" windowWidth="23256" windowHeight="12576" xr2:uid="{7726CC30-FF0D-432A-96AA-1C11D9AAA625}"/>
  </bookViews>
  <sheets>
    <sheet name="Hoja1" sheetId="1" r:id="rId1"/>
  </sheets>
  <externalReferences>
    <externalReference r:id="rId2"/>
  </externalReferences>
  <definedNames>
    <definedName name="_xlnm.Print_Area" localSheetId="0">Hoja1!$A$1:$G$47</definedName>
    <definedName name="ENTE_PUBLICO_A">'[1]Info General'!$C$7</definedName>
    <definedName name="GASTO_E_FIN_01">Hoja1!$B$45</definedName>
    <definedName name="GASTO_E_FIN_02">Hoja1!$C$45</definedName>
    <definedName name="GASTO_E_FIN_03">Hoja1!$D$45</definedName>
    <definedName name="GASTO_E_FIN_04">Hoja1!$E$45</definedName>
    <definedName name="GASTO_E_FIN_05">Hoja1!$F$45</definedName>
    <definedName name="GASTO_E_FIN_06">Hoja1!$G$45</definedName>
    <definedName name="GASTO_E_T1">Hoja1!$B$36</definedName>
    <definedName name="GASTO_E_T2">Hoja1!$C$36</definedName>
    <definedName name="GASTO_E_T3">Hoja1!$D$36</definedName>
    <definedName name="GASTO_E_T4">Hoja1!$E$36</definedName>
    <definedName name="GASTO_E_T5">Hoja1!$F$36</definedName>
    <definedName name="GASTO_E_T6">Hoja1!$G$36</definedName>
    <definedName name="GASTO_NE_FIN_01">Hoja1!$B$35</definedName>
    <definedName name="GASTO_NE_FIN_02">Hoja1!$C$35</definedName>
    <definedName name="GASTO_NE_FIN_03">Hoja1!$D$35</definedName>
    <definedName name="GASTO_NE_FIN_04">Hoja1!$E$35</definedName>
    <definedName name="GASTO_NE_FIN_05">Hoja1!$F$35</definedName>
    <definedName name="GASTO_NE_FIN_06">Hoja1!$G$35</definedName>
    <definedName name="GASTO_NE_T1">Hoja1!$B$9</definedName>
    <definedName name="GASTO_NE_T2">Hoja1!$C$9</definedName>
    <definedName name="GASTO_NE_T3">Hoja1!$D$9</definedName>
    <definedName name="GASTO_NE_T4">Hoja1!$E$9</definedName>
    <definedName name="GASTO_NE_T5">Hoja1!$F$9</definedName>
    <definedName name="GASTO_NE_T6">Hoja1!$G$9</definedName>
    <definedName name="TRIMESTRE">'[1]Info General'!$C$16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1" l="1"/>
  <c r="G42" i="1"/>
  <c r="G41" i="1"/>
  <c r="G40" i="1"/>
  <c r="G36" i="1" s="1"/>
  <c r="G39" i="1"/>
  <c r="G38" i="1"/>
  <c r="G37" i="1"/>
  <c r="F36" i="1"/>
  <c r="E36" i="1"/>
  <c r="D36" i="1"/>
  <c r="C36" i="1"/>
  <c r="B36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9" i="1" s="1"/>
  <c r="G46" i="1" s="1"/>
  <c r="G10" i="1"/>
  <c r="F9" i="1"/>
  <c r="F46" i="1" s="1"/>
  <c r="E9" i="1"/>
  <c r="E46" i="1" s="1"/>
  <c r="D9" i="1"/>
  <c r="D46" i="1" s="1"/>
  <c r="C9" i="1"/>
  <c r="C46" i="1" s="1"/>
  <c r="B9" i="1"/>
  <c r="B46" i="1" s="1"/>
  <c r="A5" i="1"/>
  <c r="A2" i="1"/>
</calcChain>
</file>

<file path=xl/sharedStrings.xml><?xml version="1.0" encoding="utf-8"?>
<sst xmlns="http://schemas.openxmlformats.org/spreadsheetml/2006/main" count="49" uniqueCount="42">
  <si>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</si>
  <si>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</si>
  <si>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</si>
  <si>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</si>
  <si>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</si>
  <si>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</si>
  <si>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</si>
  <si>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</si>
  <si>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</si>
  <si>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</si>
  <si>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</si>
  <si>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</si>
  <si>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</si>
  <si>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 xml:space="preserve">    31111-A001  PRESIDENTE MUNICIPAL</t>
  </si>
  <si>
    <t xml:space="preserve">    31111-A004  PRESIDENCIA MUNICIPAL</t>
  </si>
  <si>
    <t xml:space="preserve">    31111-A006  H. AYUNTAMIENTO</t>
  </si>
  <si>
    <t xml:space="preserve">    31111-A007  SECRETARIA DE AYUNTA</t>
  </si>
  <si>
    <t xml:space="preserve">    31111-C100  FESTIVIDADES Y CELEB</t>
  </si>
  <si>
    <t xml:space="preserve">    31111-C101  TESORERÍA MUNICIPAL</t>
  </si>
  <si>
    <t xml:space="preserve">    31111-C105  TRANSFERENCIAS Y OTR</t>
  </si>
  <si>
    <t xml:space="preserve">    31111-C106  DIR MPAL DE TURISMO</t>
  </si>
  <si>
    <t xml:space="preserve">    31111-C108  DEPTO DE INFORMATICA</t>
  </si>
  <si>
    <t xml:space="preserve">    31111-C109  INST MAL JUVENTUD</t>
  </si>
  <si>
    <t xml:space="preserve">    31111-C209  DIR SERVICIOS PUBLIC</t>
  </si>
  <si>
    <t xml:space="preserve">    31111-C306  PROGRAMA LICENCIAS D</t>
  </si>
  <si>
    <t xml:space="preserve">    31111-C307  COMISARIA DE SEG PUB</t>
  </si>
  <si>
    <t xml:space="preserve">    31111-C308  DIR MOVILIDAD MPAL</t>
  </si>
  <si>
    <t xml:space="preserve">    31111-C402  DIR DE OBRAS PUB</t>
  </si>
  <si>
    <t xml:space="preserve">    31111-C406  DIR MEDIO AMB Y ECOL</t>
  </si>
  <si>
    <t xml:space="preserve">    31111-C407  DIR DE PLANEACION</t>
  </si>
  <si>
    <t xml:space="preserve">    31111-C408  ASENTAMIENTOS HUMANO</t>
  </si>
  <si>
    <t xml:space="preserve">    31111-C608  DIRECCION DE AGUA PO</t>
  </si>
  <si>
    <t xml:space="preserve">    31111-C701  DIR DE DES SOCIAL</t>
  </si>
  <si>
    <t xml:space="preserve">    31111-C706  DIRECCION DE EDUCACI</t>
  </si>
  <si>
    <t xml:space="preserve">    31111-C709  INST D LA MUJER YURI</t>
  </si>
  <si>
    <t xml:space="preserve">    31111-C710  DIR CASA D LA CULTUR</t>
  </si>
  <si>
    <t xml:space="preserve">    31111-C711  DIR ATN AL MIGRANTE</t>
  </si>
  <si>
    <t xml:space="preserve">    31111-C801  CONTRALORIA MUNICIPAL</t>
  </si>
  <si>
    <t>*</t>
  </si>
  <si>
    <t>II. Gasto Etiquetado (II=A+B+C+D+E+F+G+H)</t>
  </si>
  <si>
    <t xml:space="preserve">    31111-C606  AGUA POTABLE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</si>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</sst>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9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entapublica/Desktop/Nueva%20carpeta/DIGITAL/0361_IDF_MYUR_000_2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marzo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7002B-A5D3-4E3F-B456-46B39BF7A579}">
  <sheetPr>
    <pageSetUpPr fitToPage="1"/>
  </sheetPr>
  <dimension ref="A1:G47"/>
  <sheetViews>
    <sheetView tabSelected="1" zoomScale="80" zoomScaleNormal="80" workbookViewId="0">
      <selection activeCell="H6" sqref="H6"/>
    </sheetView>
  </sheetViews>
  <sheetFormatPr baseColWidth="10" defaultRowHeight="14.4" x14ac:dyDescent="0.3"/>
  <cols>
    <col min="1" max="1" width="59.33203125" customWidth="1"/>
    <col min="2" max="6" width="20.6640625" customWidth="1"/>
    <col min="7" max="7" width="18.33203125" customWidth="1"/>
  </cols>
  <sheetData>
    <row r="1" spans="1:7" ht="21" x14ac:dyDescent="0.3">
      <c r="A1" s="17" t="s">
        <v>0</v>
      </c>
      <c r="B1" s="17"/>
      <c r="C1" s="17"/>
      <c r="D1" s="17"/>
      <c r="E1" s="17"/>
      <c r="F1" s="17"/>
      <c r="G1" s="17"/>
    </row>
    <row r="2" spans="1:7" x14ac:dyDescent="0.3">
      <c r="A2" s="18" t="str">
        <f>ENTE_PUBLICO_A</f>
        <v>MUNICIPIO DE YURIRIA, Gobierno del Estado de Guanajuato (a)</v>
      </c>
      <c r="B2" s="19"/>
      <c r="C2" s="19"/>
      <c r="D2" s="19"/>
      <c r="E2" s="19"/>
      <c r="F2" s="19"/>
      <c r="G2" s="20"/>
    </row>
    <row r="3" spans="1:7" x14ac:dyDescent="0.3">
      <c r="A3" s="21" t="s">
        <v>1</v>
      </c>
      <c r="B3" s="22"/>
      <c r="C3" s="22"/>
      <c r="D3" s="22"/>
      <c r="E3" s="22"/>
      <c r="F3" s="22"/>
      <c r="G3" s="23"/>
    </row>
    <row r="4" spans="1:7" x14ac:dyDescent="0.3">
      <c r="A4" s="21" t="s">
        <v>2</v>
      </c>
      <c r="B4" s="22"/>
      <c r="C4" s="22"/>
      <c r="D4" s="22"/>
      <c r="E4" s="22"/>
      <c r="F4" s="22"/>
      <c r="G4" s="23"/>
    </row>
    <row r="5" spans="1:7" x14ac:dyDescent="0.3">
      <c r="A5" s="21" t="str">
        <f>TRIMESTRE</f>
        <v>Del 1 de enero al 30 de marzo de 2022 (b)</v>
      </c>
      <c r="B5" s="22"/>
      <c r="C5" s="22"/>
      <c r="D5" s="22"/>
      <c r="E5" s="22"/>
      <c r="F5" s="22"/>
      <c r="G5" s="23"/>
    </row>
    <row r="6" spans="1:7" x14ac:dyDescent="0.3">
      <c r="A6" s="24" t="s">
        <v>3</v>
      </c>
      <c r="B6" s="25"/>
      <c r="C6" s="25"/>
      <c r="D6" s="25"/>
      <c r="E6" s="25"/>
      <c r="F6" s="25"/>
      <c r="G6" s="26"/>
    </row>
    <row r="7" spans="1:7" x14ac:dyDescent="0.3">
      <c r="A7" s="12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28.8" x14ac:dyDescent="0.3">
      <c r="A8" s="13"/>
      <c r="B8" s="1" t="s">
        <v>7</v>
      </c>
      <c r="C8" s="2" t="s">
        <v>8</v>
      </c>
      <c r="D8" s="1" t="s">
        <v>9</v>
      </c>
      <c r="E8" s="1" t="s">
        <v>10</v>
      </c>
      <c r="F8" s="1" t="s">
        <v>11</v>
      </c>
      <c r="G8" s="16"/>
    </row>
    <row r="9" spans="1:7" x14ac:dyDescent="0.3">
      <c r="A9" s="3" t="s">
        <v>12</v>
      </c>
      <c r="B9" s="4">
        <f>SUM(B10:GASTO_NE_FIN_01)</f>
        <v>156168050.69999999</v>
      </c>
      <c r="C9" s="4">
        <f>SUM(C10:GASTO_NE_FIN_02)</f>
        <v>10892924.209999999</v>
      </c>
      <c r="D9" s="4">
        <f>SUM(D10:GASTO_NE_FIN_03)</f>
        <v>167060974.91000006</v>
      </c>
      <c r="E9" s="4">
        <f>SUM(E10:GASTO_NE_FIN_04)</f>
        <v>44942139.809999995</v>
      </c>
      <c r="F9" s="4">
        <f>SUM(F10:GASTO_NE_FIN_05)</f>
        <v>44190030.00999999</v>
      </c>
      <c r="G9" s="4">
        <f>SUM(G10:GASTO_NE_FIN_06)</f>
        <v>122118835.09999999</v>
      </c>
    </row>
    <row r="10" spans="1:7" x14ac:dyDescent="0.3">
      <c r="A10" s="5" t="s">
        <v>13</v>
      </c>
      <c r="B10" s="6">
        <v>1137530.77</v>
      </c>
      <c r="C10" s="6">
        <v>0</v>
      </c>
      <c r="D10" s="6">
        <v>1137530.77</v>
      </c>
      <c r="E10" s="6">
        <v>260348.94</v>
      </c>
      <c r="F10" s="6">
        <v>260348.94</v>
      </c>
      <c r="G10" s="6">
        <f>D10-E10</f>
        <v>877181.83000000007</v>
      </c>
    </row>
    <row r="11" spans="1:7" x14ac:dyDescent="0.3">
      <c r="A11" s="5" t="s">
        <v>14</v>
      </c>
      <c r="B11" s="6">
        <v>31753049.809999999</v>
      </c>
      <c r="C11" s="6">
        <v>1860377.3399999999</v>
      </c>
      <c r="D11" s="6">
        <v>33613427.149999999</v>
      </c>
      <c r="E11" s="6">
        <v>14034462.470000001</v>
      </c>
      <c r="F11" s="6">
        <v>13881462.470000001</v>
      </c>
      <c r="G11" s="6">
        <f t="shared" ref="G11:G34" si="0">D11-E11</f>
        <v>19578964.68</v>
      </c>
    </row>
    <row r="12" spans="1:7" x14ac:dyDescent="0.3">
      <c r="A12" s="5" t="s">
        <v>15</v>
      </c>
      <c r="B12" s="6">
        <v>7186482.2199999997</v>
      </c>
      <c r="C12" s="6">
        <v>27000</v>
      </c>
      <c r="D12" s="6">
        <v>7213482.2199999997</v>
      </c>
      <c r="E12" s="6">
        <v>1679441.37</v>
      </c>
      <c r="F12" s="6">
        <v>1679441.37</v>
      </c>
      <c r="G12" s="6">
        <f t="shared" si="0"/>
        <v>5534040.8499999996</v>
      </c>
    </row>
    <row r="13" spans="1:7" x14ac:dyDescent="0.3">
      <c r="A13" s="5" t="s">
        <v>16</v>
      </c>
      <c r="B13" s="6">
        <v>6901961.8300000001</v>
      </c>
      <c r="C13" s="6">
        <v>238976.66000000015</v>
      </c>
      <c r="D13" s="6">
        <v>7140938.4900000002</v>
      </c>
      <c r="E13" s="6">
        <v>1591815.9</v>
      </c>
      <c r="F13" s="6">
        <v>1591815.9</v>
      </c>
      <c r="G13" s="6">
        <f t="shared" si="0"/>
        <v>5549122.5899999999</v>
      </c>
    </row>
    <row r="14" spans="1:7" x14ac:dyDescent="0.3">
      <c r="A14" s="5" t="s">
        <v>17</v>
      </c>
      <c r="B14" s="6">
        <v>8396685.1300000008</v>
      </c>
      <c r="C14" s="6">
        <v>282940</v>
      </c>
      <c r="D14" s="6">
        <v>8679625.1300000008</v>
      </c>
      <c r="E14" s="6">
        <v>4198779.25</v>
      </c>
      <c r="F14" s="6">
        <v>4198779.25</v>
      </c>
      <c r="G14" s="6">
        <f t="shared" si="0"/>
        <v>4480845.8800000008</v>
      </c>
    </row>
    <row r="15" spans="1:7" x14ac:dyDescent="0.3">
      <c r="A15" s="5" t="s">
        <v>18</v>
      </c>
      <c r="B15" s="6">
        <v>22385980.27</v>
      </c>
      <c r="C15" s="6">
        <v>449066.26999999955</v>
      </c>
      <c r="D15" s="6">
        <v>22835046.539999999</v>
      </c>
      <c r="E15" s="6">
        <v>5641248.04</v>
      </c>
      <c r="F15" s="6">
        <v>5636748.0300000003</v>
      </c>
      <c r="G15" s="6">
        <f t="shared" si="0"/>
        <v>17193798.5</v>
      </c>
    </row>
    <row r="16" spans="1:7" x14ac:dyDescent="0.3">
      <c r="A16" s="5" t="s">
        <v>19</v>
      </c>
      <c r="B16" s="6">
        <v>10373645.880000001</v>
      </c>
      <c r="C16" s="6">
        <v>-28320.650000000373</v>
      </c>
      <c r="D16" s="6">
        <v>10345325.23</v>
      </c>
      <c r="E16" s="6">
        <v>2217886.7200000002</v>
      </c>
      <c r="F16" s="6">
        <v>2217886.7200000002</v>
      </c>
      <c r="G16" s="6">
        <f t="shared" si="0"/>
        <v>8127438.5099999998</v>
      </c>
    </row>
    <row r="17" spans="1:7" x14ac:dyDescent="0.3">
      <c r="A17" s="5" t="s">
        <v>20</v>
      </c>
      <c r="B17" s="6">
        <v>1109788.22</v>
      </c>
      <c r="C17" s="6">
        <v>608317.53</v>
      </c>
      <c r="D17" s="6">
        <v>1718105.75</v>
      </c>
      <c r="E17" s="6">
        <v>306700.38</v>
      </c>
      <c r="F17" s="6">
        <v>306700.38</v>
      </c>
      <c r="G17" s="6">
        <f t="shared" si="0"/>
        <v>1411405.37</v>
      </c>
    </row>
    <row r="18" spans="1:7" x14ac:dyDescent="0.3">
      <c r="A18" s="5" t="s">
        <v>21</v>
      </c>
      <c r="B18" s="6">
        <v>1894929.04</v>
      </c>
      <c r="C18" s="6">
        <v>535006.10000000009</v>
      </c>
      <c r="D18" s="6">
        <v>2429935.14</v>
      </c>
      <c r="E18" s="6">
        <v>687993.31</v>
      </c>
      <c r="F18" s="6">
        <v>687993.31</v>
      </c>
      <c r="G18" s="6">
        <f t="shared" si="0"/>
        <v>1741941.83</v>
      </c>
    </row>
    <row r="19" spans="1:7" x14ac:dyDescent="0.3">
      <c r="A19" s="5" t="s">
        <v>22</v>
      </c>
      <c r="B19" s="6">
        <v>764632.91</v>
      </c>
      <c r="C19" s="6">
        <v>-32683.030000000028</v>
      </c>
      <c r="D19" s="6">
        <v>731949.88</v>
      </c>
      <c r="E19" s="6">
        <v>121821.74</v>
      </c>
      <c r="F19" s="6">
        <v>121821.74</v>
      </c>
      <c r="G19" s="6">
        <f t="shared" si="0"/>
        <v>610128.14</v>
      </c>
    </row>
    <row r="20" spans="1:7" x14ac:dyDescent="0.3">
      <c r="A20" s="5" t="s">
        <v>23</v>
      </c>
      <c r="B20" s="6">
        <v>24167956.41</v>
      </c>
      <c r="C20" s="6">
        <v>4792267.0300000012</v>
      </c>
      <c r="D20" s="6">
        <v>28960223.440000001</v>
      </c>
      <c r="E20" s="6">
        <v>6532877.7800000003</v>
      </c>
      <c r="F20" s="6">
        <v>5997552.21</v>
      </c>
      <c r="G20" s="6">
        <f t="shared" si="0"/>
        <v>22427345.66</v>
      </c>
    </row>
    <row r="21" spans="1:7" x14ac:dyDescent="0.3">
      <c r="A21" s="5" t="s">
        <v>24</v>
      </c>
      <c r="B21" s="6">
        <v>2071151.78</v>
      </c>
      <c r="C21" s="6">
        <v>49999.979999999749</v>
      </c>
      <c r="D21" s="6">
        <v>2121151.7599999998</v>
      </c>
      <c r="E21" s="6">
        <v>864679.53</v>
      </c>
      <c r="F21" s="6">
        <v>864679.53</v>
      </c>
      <c r="G21" s="6">
        <f t="shared" si="0"/>
        <v>1256472.2299999997</v>
      </c>
    </row>
    <row r="22" spans="1:7" x14ac:dyDescent="0.3">
      <c r="A22" s="5" t="s">
        <v>25</v>
      </c>
      <c r="B22" s="6">
        <v>4395269.07</v>
      </c>
      <c r="C22" s="6">
        <v>158613.94999999925</v>
      </c>
      <c r="D22" s="6">
        <v>4553883.0199999996</v>
      </c>
      <c r="E22" s="6">
        <v>195210.99</v>
      </c>
      <c r="F22" s="6">
        <v>194224.99</v>
      </c>
      <c r="G22" s="6">
        <f t="shared" si="0"/>
        <v>4358672.0299999993</v>
      </c>
    </row>
    <row r="23" spans="1:7" x14ac:dyDescent="0.3">
      <c r="A23" s="5" t="s">
        <v>26</v>
      </c>
      <c r="B23" s="6">
        <v>504927.81</v>
      </c>
      <c r="C23" s="6">
        <v>13000</v>
      </c>
      <c r="D23" s="6">
        <v>517927.81</v>
      </c>
      <c r="E23" s="6">
        <v>6804.1</v>
      </c>
      <c r="F23" s="6">
        <v>6804.1</v>
      </c>
      <c r="G23" s="6">
        <f t="shared" si="0"/>
        <v>511123.71</v>
      </c>
    </row>
    <row r="24" spans="1:7" x14ac:dyDescent="0.3">
      <c r="A24" s="5" t="s">
        <v>27</v>
      </c>
      <c r="B24" s="6">
        <v>11959054.01</v>
      </c>
      <c r="C24" s="6">
        <v>1205589.3499999996</v>
      </c>
      <c r="D24" s="6">
        <v>13164643.359999999</v>
      </c>
      <c r="E24" s="6">
        <v>2396703.38</v>
      </c>
      <c r="F24" s="6">
        <v>2377794.1800000002</v>
      </c>
      <c r="G24" s="6">
        <f t="shared" si="0"/>
        <v>10767939.98</v>
      </c>
    </row>
    <row r="25" spans="1:7" x14ac:dyDescent="0.3">
      <c r="A25" s="5" t="s">
        <v>28</v>
      </c>
      <c r="B25" s="6">
        <v>2442440.42</v>
      </c>
      <c r="C25" s="6">
        <v>114459.97999999998</v>
      </c>
      <c r="D25" s="6">
        <v>2556900.4</v>
      </c>
      <c r="E25" s="6">
        <v>442173.27</v>
      </c>
      <c r="F25" s="6">
        <v>419890.26</v>
      </c>
      <c r="G25" s="6">
        <f t="shared" si="0"/>
        <v>2114727.13</v>
      </c>
    </row>
    <row r="26" spans="1:7" x14ac:dyDescent="0.3">
      <c r="A26" s="5" t="s">
        <v>29</v>
      </c>
      <c r="B26" s="6">
        <v>526455.29</v>
      </c>
      <c r="C26" s="6">
        <v>137605.81999999995</v>
      </c>
      <c r="D26" s="6">
        <v>664061.11</v>
      </c>
      <c r="E26" s="6">
        <v>81604.89</v>
      </c>
      <c r="F26" s="6">
        <v>81604.89</v>
      </c>
      <c r="G26" s="6">
        <f t="shared" si="0"/>
        <v>582456.22</v>
      </c>
    </row>
    <row r="27" spans="1:7" x14ac:dyDescent="0.3">
      <c r="A27" s="5" t="s">
        <v>30</v>
      </c>
      <c r="B27" s="6">
        <v>242884.21</v>
      </c>
      <c r="C27" s="6">
        <v>0</v>
      </c>
      <c r="D27" s="6">
        <v>242884.21</v>
      </c>
      <c r="E27" s="6">
        <v>52910.91</v>
      </c>
      <c r="F27" s="6">
        <v>52910.91</v>
      </c>
      <c r="G27" s="6">
        <f t="shared" si="0"/>
        <v>189973.3</v>
      </c>
    </row>
    <row r="28" spans="1:7" x14ac:dyDescent="0.3">
      <c r="A28" s="5" t="s">
        <v>31</v>
      </c>
      <c r="B28" s="6">
        <v>6004220.5199999996</v>
      </c>
      <c r="C28" s="6">
        <v>-97835.839999999851</v>
      </c>
      <c r="D28" s="6">
        <v>5906384.6799999997</v>
      </c>
      <c r="E28" s="6">
        <v>1353393.28</v>
      </c>
      <c r="F28" s="6">
        <v>1339596.28</v>
      </c>
      <c r="G28" s="6">
        <f t="shared" si="0"/>
        <v>4552991.3999999994</v>
      </c>
    </row>
    <row r="29" spans="1:7" x14ac:dyDescent="0.3">
      <c r="A29" s="5" t="s">
        <v>32</v>
      </c>
      <c r="B29" s="6">
        <v>4949629.84</v>
      </c>
      <c r="C29" s="6">
        <v>705928.60000000056</v>
      </c>
      <c r="D29" s="6">
        <v>5655558.4400000004</v>
      </c>
      <c r="E29" s="6">
        <v>938120.57</v>
      </c>
      <c r="F29" s="6">
        <v>935620.56</v>
      </c>
      <c r="G29" s="6">
        <f t="shared" si="0"/>
        <v>4717437.87</v>
      </c>
    </row>
    <row r="30" spans="1:7" x14ac:dyDescent="0.3">
      <c r="A30" s="5" t="s">
        <v>33</v>
      </c>
      <c r="B30" s="6">
        <v>2317053.27</v>
      </c>
      <c r="C30" s="6">
        <v>-19690.660000000149</v>
      </c>
      <c r="D30" s="6">
        <v>2297362.61</v>
      </c>
      <c r="E30" s="6">
        <v>410661.08</v>
      </c>
      <c r="F30" s="6">
        <v>410661.08</v>
      </c>
      <c r="G30" s="6">
        <f t="shared" si="0"/>
        <v>1886701.5299999998</v>
      </c>
    </row>
    <row r="31" spans="1:7" x14ac:dyDescent="0.3">
      <c r="A31" s="5" t="s">
        <v>34</v>
      </c>
      <c r="B31" s="6">
        <v>456164.23</v>
      </c>
      <c r="C31" s="6">
        <v>-18930.709999999963</v>
      </c>
      <c r="D31" s="6">
        <v>437233.52</v>
      </c>
      <c r="E31" s="6">
        <v>78428.91</v>
      </c>
      <c r="F31" s="6">
        <v>78428.91</v>
      </c>
      <c r="G31" s="6">
        <f t="shared" si="0"/>
        <v>358804.61</v>
      </c>
    </row>
    <row r="32" spans="1:7" x14ac:dyDescent="0.3">
      <c r="A32" s="5" t="s">
        <v>35</v>
      </c>
      <c r="B32" s="6">
        <v>1984162.13</v>
      </c>
      <c r="C32" s="6">
        <v>-5157.3999999999069</v>
      </c>
      <c r="D32" s="6">
        <v>1979004.73</v>
      </c>
      <c r="E32" s="6">
        <v>435184.23</v>
      </c>
      <c r="F32" s="6">
        <v>434375.23</v>
      </c>
      <c r="G32" s="6">
        <f t="shared" si="0"/>
        <v>1543820.5</v>
      </c>
    </row>
    <row r="33" spans="1:7" x14ac:dyDescent="0.3">
      <c r="A33" s="5" t="s">
        <v>36</v>
      </c>
      <c r="B33" s="6">
        <v>439052.18</v>
      </c>
      <c r="C33" s="6">
        <v>-26617.52999999997</v>
      </c>
      <c r="D33" s="6">
        <v>412434.65</v>
      </c>
      <c r="E33" s="6">
        <v>69519.25</v>
      </c>
      <c r="F33" s="6">
        <v>69519.25</v>
      </c>
      <c r="G33" s="6">
        <f t="shared" si="0"/>
        <v>342915.4</v>
      </c>
    </row>
    <row r="34" spans="1:7" x14ac:dyDescent="0.3">
      <c r="A34" s="5" t="s">
        <v>37</v>
      </c>
      <c r="B34" s="6">
        <v>1802943.45</v>
      </c>
      <c r="C34" s="6">
        <v>-56988.579999999842</v>
      </c>
      <c r="D34" s="6">
        <v>1745954.87</v>
      </c>
      <c r="E34" s="6">
        <v>343369.52</v>
      </c>
      <c r="F34" s="6">
        <v>343369.52</v>
      </c>
      <c r="G34" s="6">
        <f t="shared" si="0"/>
        <v>1402585.35</v>
      </c>
    </row>
    <row r="35" spans="1:7" x14ac:dyDescent="0.3">
      <c r="A35" s="7" t="s">
        <v>38</v>
      </c>
      <c r="B35" s="8"/>
      <c r="C35" s="8"/>
      <c r="D35" s="8"/>
      <c r="E35" s="8"/>
      <c r="F35" s="8"/>
      <c r="G35" s="8"/>
    </row>
    <row r="36" spans="1:7" x14ac:dyDescent="0.3">
      <c r="A36" s="9" t="s">
        <v>39</v>
      </c>
      <c r="B36" s="10">
        <f>SUM(B37:GASTO_E_FIN_01)</f>
        <v>135439093.53999999</v>
      </c>
      <c r="C36" s="10">
        <f>SUM(C37:GASTO_E_FIN_02)</f>
        <v>4003707.8699999927</v>
      </c>
      <c r="D36" s="10">
        <f>SUM(D37:GASTO_E_FIN_03)</f>
        <v>139442801.41</v>
      </c>
      <c r="E36" s="10">
        <f>SUM(E37:GASTO_E_FIN_04)</f>
        <v>22570156.400000002</v>
      </c>
      <c r="F36" s="10">
        <f>SUM(F37:GASTO_E_FIN_05)</f>
        <v>21095932.239999998</v>
      </c>
      <c r="G36" s="10">
        <f>SUM(G37:GASTO_E_FIN_06)</f>
        <v>116872645.00999999</v>
      </c>
    </row>
    <row r="37" spans="1:7" x14ac:dyDescent="0.3">
      <c r="A37" s="5" t="s">
        <v>23</v>
      </c>
      <c r="B37" s="6">
        <v>8375538.3099999996</v>
      </c>
      <c r="C37" s="6">
        <v>-497.30999999959022</v>
      </c>
      <c r="D37" s="6">
        <v>8375041</v>
      </c>
      <c r="E37" s="6">
        <v>2312358.91</v>
      </c>
      <c r="F37" s="6">
        <v>1076514.75</v>
      </c>
      <c r="G37" s="6">
        <f>D37-E37</f>
        <v>6062682.0899999999</v>
      </c>
    </row>
    <row r="38" spans="1:7" x14ac:dyDescent="0.3">
      <c r="A38" s="5" t="s">
        <v>25</v>
      </c>
      <c r="B38" s="6">
        <v>26832164.920000002</v>
      </c>
      <c r="C38" s="6">
        <v>624106.81999999657</v>
      </c>
      <c r="D38" s="6">
        <v>27456271.739999998</v>
      </c>
      <c r="E38" s="6">
        <v>6399429.9900000002</v>
      </c>
      <c r="F38" s="6">
        <v>6161049.9900000002</v>
      </c>
      <c r="G38" s="6">
        <f t="shared" ref="G38:G43" si="1">D38-E38</f>
        <v>21056841.75</v>
      </c>
    </row>
    <row r="39" spans="1:7" x14ac:dyDescent="0.3">
      <c r="A39" s="5" t="s">
        <v>26</v>
      </c>
      <c r="B39" s="6">
        <v>4896007.26</v>
      </c>
      <c r="C39" s="6">
        <v>-96000</v>
      </c>
      <c r="D39" s="6">
        <v>4800007.26</v>
      </c>
      <c r="E39" s="6">
        <v>1009004.73</v>
      </c>
      <c r="F39" s="6">
        <v>1009004.73</v>
      </c>
      <c r="G39" s="6">
        <f t="shared" si="1"/>
        <v>3791002.53</v>
      </c>
    </row>
    <row r="40" spans="1:7" x14ac:dyDescent="0.3">
      <c r="A40" s="5" t="s">
        <v>27</v>
      </c>
      <c r="B40" s="6">
        <v>84409037.049999997</v>
      </c>
      <c r="C40" s="6">
        <v>1088093.5199999958</v>
      </c>
      <c r="D40" s="6">
        <v>85497130.569999993</v>
      </c>
      <c r="E40" s="6">
        <v>10214629.93</v>
      </c>
      <c r="F40" s="6">
        <v>10214629.93</v>
      </c>
      <c r="G40" s="6">
        <f t="shared" si="1"/>
        <v>75282500.639999986</v>
      </c>
    </row>
    <row r="41" spans="1:7" x14ac:dyDescent="0.3">
      <c r="A41" s="5" t="s">
        <v>40</v>
      </c>
      <c r="B41" s="6">
        <v>10668936</v>
      </c>
      <c r="C41" s="6">
        <v>0</v>
      </c>
      <c r="D41" s="6">
        <v>10668936</v>
      </c>
      <c r="E41" s="6">
        <v>2599838</v>
      </c>
      <c r="F41" s="6">
        <v>2599838</v>
      </c>
      <c r="G41" s="6">
        <f t="shared" si="1"/>
        <v>8069098</v>
      </c>
    </row>
    <row r="42" spans="1:7" x14ac:dyDescent="0.3">
      <c r="A42" s="5" t="s">
        <v>32</v>
      </c>
      <c r="B42" s="6">
        <v>0</v>
      </c>
      <c r="C42" s="6">
        <v>2367850</v>
      </c>
      <c r="D42" s="6">
        <v>2367850</v>
      </c>
      <c r="E42" s="6">
        <v>0</v>
      </c>
      <c r="F42" s="6">
        <v>0</v>
      </c>
      <c r="G42" s="6">
        <f t="shared" si="1"/>
        <v>2367850</v>
      </c>
    </row>
    <row r="43" spans="1:7" x14ac:dyDescent="0.3">
      <c r="A43" s="5" t="s">
        <v>35</v>
      </c>
      <c r="B43" s="6">
        <v>257410</v>
      </c>
      <c r="C43" s="6">
        <v>20154.840000000026</v>
      </c>
      <c r="D43" s="6">
        <v>277564.84000000003</v>
      </c>
      <c r="E43" s="6">
        <v>34894.839999999997</v>
      </c>
      <c r="F43" s="6">
        <v>34894.839999999997</v>
      </c>
      <c r="G43" s="6">
        <f t="shared" si="1"/>
        <v>242670.00000000003</v>
      </c>
    </row>
    <row r="44" spans="1:7" x14ac:dyDescent="0.3">
      <c r="A44" s="5"/>
      <c r="B44" s="6"/>
      <c r="C44" s="6"/>
      <c r="D44" s="6"/>
      <c r="E44" s="6"/>
      <c r="F44" s="6"/>
      <c r="G44" s="6"/>
    </row>
    <row r="45" spans="1:7" x14ac:dyDescent="0.3">
      <c r="A45" s="7" t="s">
        <v>38</v>
      </c>
      <c r="B45" s="8"/>
      <c r="C45" s="8"/>
      <c r="D45" s="8"/>
      <c r="E45" s="8"/>
      <c r="F45" s="8"/>
      <c r="G45" s="8"/>
    </row>
    <row r="46" spans="1:7" x14ac:dyDescent="0.3">
      <c r="A46" s="9" t="s">
        <v>41</v>
      </c>
      <c r="B46" s="10">
        <f>GASTO_NE_T1+GASTO_E_T1</f>
        <v>291607144.24000001</v>
      </c>
      <c r="C46" s="10">
        <f>GASTO_NE_T2+GASTO_E_T2</f>
        <v>14896632.079999991</v>
      </c>
      <c r="D46" s="10">
        <f>GASTO_NE_T3+GASTO_E_T3</f>
        <v>306503776.32000005</v>
      </c>
      <c r="E46" s="10">
        <f>GASTO_NE_T4+GASTO_E_T4</f>
        <v>67512296.209999993</v>
      </c>
      <c r="F46" s="10">
        <f>GASTO_NE_T5+GASTO_E_T5</f>
        <v>65285962.249999985</v>
      </c>
      <c r="G46" s="10">
        <f>GASTO_NE_T6+GASTO_E_T6</f>
        <v>238991480.10999998</v>
      </c>
    </row>
    <row r="47" spans="1:7" x14ac:dyDescent="0.3">
      <c r="A47" s="11"/>
      <c r="B47" s="11"/>
      <c r="C47" s="11"/>
      <c r="D47" s="11"/>
      <c r="E47" s="11"/>
      <c r="F47" s="11"/>
      <c r="G47" s="1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46" xr:uid="{601D2440-FF2D-4B18-8936-B0906CDE2798}">
      <formula1>-1.79769313486231E+100</formula1>
      <formula2>1.79769313486231E+100</formula2>
    </dataValidation>
  </dataValidations>
  <pageMargins left="0.7" right="0.7" top="0.75" bottom="0.75" header="0.3" footer="0.3"/>
  <pageSetup scale="6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25</vt:i4>
      </vt:variant>
    </vt:vector>
  </HeadingPairs>
  <TitlesOfParts>
    <vt:vector size="26" baseType="lpstr">
      <vt:lpstr>Hoja1</vt:lpstr>
      <vt:lpstr>Hoja1!Área_de_impresión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Cuentapublica</dc:creator>
  <cp:lastModifiedBy>Cuentapublica</cp:lastModifiedBy>
  <cp:lastPrinted>2022-06-03T16:30:40Z</cp:lastPrinted>
  <dcterms:created xsi:type="dcterms:W3CDTF">2022-06-03T16:21:46Z</dcterms:created>
  <dcterms:modified xsi:type="dcterms:W3CDTF">2022-06-03T16:31:08Z</dcterms:modified>
</cp:coreProperties>
</file>